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<sst xmlns="http://schemas.openxmlformats.org/spreadsheetml/2006/main" count="127" uniqueCount="127">
  <si>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</si>
  <si>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</si>
  <si>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</si>
  <si>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</si>
  <si>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</si>
  <si>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</si>
  <si>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</si>
  <si>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</si>
  <si>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</si>
  <si>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</si>
  <si>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</si>
  <si>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</si>
  <si>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</si>
  <si>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</si>
  <si>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</si>
  <si>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</si>
  <si>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</si>
  <si>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</si>
  <si>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</si>
  <si>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</si>
  <si>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</si>
  <si>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</si>
  <si>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</si>
  <si>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</si>
  <si>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</si>
  <si>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</si>
  <si>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</si>
  <si>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</si>
  <si>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</si>
  <si>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</si>
  <si>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</si>
  <si>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</si>
  <si>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</si>
  <si>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</si>
  <si>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</si>
  <si>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</si>
  <si>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</si>
  <si>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</si>
  <si>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</si>
  <si>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</si>
  <si>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</si>
  <si>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</si>
  <si>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</si>
  <si>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</si>
  <si>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</si>
  <si>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</si>
  <si>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</si>
  <si>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</si>
  <si>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</si>
  <si>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</si>
  <si>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</si>
  <si>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</si>
  <si>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</si>
  <si>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</si>
  <si>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</si>
  <si>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</si>
  <si>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</si>
  <si>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</si>
  <si>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</si>
  <si>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</si>
  <si>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</si>
  <si>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</si>
  <si>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</si>
  <si>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</si>
  <si>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</si>
  <si>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</si>
  <si>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</si>
  <si>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</si>
  <si>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</si>
  <si>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</si>
  <si>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</si>
  <si>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</si>
  <si>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</si>
  <si>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</si>
  <si>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</si>
  <si>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</si>
  <si>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</si>
  <si>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</si>
  <si>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</si>
  <si>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</si>
  <si>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</si>
  <si>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</si>
  <si>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</si>
  <si>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</si>
  <si>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</si>
  <si>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</si>
  <si>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</si>
  <si>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</si>
  <si>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</si>
  <si>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</si>
  <si>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</si>
  <si>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</si>
  <si>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</si>
  <si>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</si>
  <si>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</si>
  <si>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</si>
  <si>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</si>
  <si>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</si>
  <si>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</si>
  <si>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</si>
  <si>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</si>
  <si>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</si>
  <si>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</si>
  <si>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</si>
  <si>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</si>
  <si>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</si>
  <si>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</si>
  <si>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</si>
  <si>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</si>
  <si>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</si>
  <si>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</si>
  <si>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</si>
  <si>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</si>
  <si>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</si>
  <si>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</si>
  <si>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</si>
  <si>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</si>
  <si>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</si>
  <si>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</si>
  <si>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</si>
  <si>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</si>
  <si>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</si>
  <si>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</si>
  <si>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</si>
  <si>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план  2020г.</t>
  </si>
  <si>
    <t>по состоянию на 01.11.2020 г.</t>
  </si>
  <si>
    <t>факт 01.11.2020г.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</si>
</sst>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5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57" sqref="G57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122</v>
      </c>
    </row>
    <row r="3" spans="1:6" ht="19.5" customHeight="1">
      <c r="A3" s="48" t="s">
        <v>123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SUM(C7+C8+C9+C10+C11+C12+C13+C14)</f>
        <v>4120.900000000001</v>
      </c>
      <c r="D6" s="24">
        <f>SUM(D7+D8+D9+D10+D11+D12+D13+D14)</f>
        <v>3228.2</v>
      </c>
      <c r="E6" s="47">
        <f aca="true" t="shared" si="0" ref="E6:E11">D6-C6</f>
        <v>-892.7000000000007</v>
      </c>
      <c r="F6" s="47">
        <f aca="true" t="shared" si="1" ref="F6:F11">D6/C6*100</f>
        <v>78.33725642456744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4028.3</v>
      </c>
      <c r="D9" s="17">
        <v>3159.7</v>
      </c>
      <c r="E9" s="17">
        <f t="shared" si="0"/>
        <v>-868.6000000000004</v>
      </c>
      <c r="F9" s="17">
        <f t="shared" si="1"/>
        <v>78.43755430330411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3.8</v>
      </c>
      <c r="D11" s="42">
        <v>3.8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1</v>
      </c>
      <c r="D13" s="34">
        <v>0</v>
      </c>
      <c r="E13" s="17">
        <f>D13-C13</f>
        <v>-1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87.8</v>
      </c>
      <c r="D14" s="41">
        <v>64.7</v>
      </c>
      <c r="E14" s="17">
        <f>D14-C14</f>
        <v>-23.099999999999994</v>
      </c>
      <c r="F14" s="17">
        <f>D14/C14*100</f>
        <v>73.69020501138954</v>
      </c>
    </row>
    <row r="15" spans="1:6" ht="12.75" customHeight="1">
      <c r="A15" s="25" t="s">
        <v>102</v>
      </c>
      <c r="B15" s="27" t="s">
        <v>105</v>
      </c>
      <c r="C15" s="28">
        <f>C16</f>
        <v>92.5</v>
      </c>
      <c r="D15" s="28">
        <f>D16</f>
        <v>56.7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92.5</v>
      </c>
      <c r="D16" s="35">
        <v>56.7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73.5</v>
      </c>
      <c r="D17" s="29">
        <f>SUM(D18:D19)</f>
        <v>71.5</v>
      </c>
      <c r="E17" s="47">
        <f aca="true" t="shared" si="2" ref="E17:E65">D17-C17</f>
        <v>-2</v>
      </c>
      <c r="F17" s="47">
        <f aca="true" t="shared" si="3" ref="F17:F65">D17/C17*100</f>
        <v>97.27891156462584</v>
      </c>
    </row>
    <row r="18" spans="1:6" ht="24.75" customHeight="1">
      <c r="A18" s="9" t="s">
        <v>15</v>
      </c>
      <c r="B18" s="3" t="s">
        <v>94</v>
      </c>
      <c r="C18" s="35">
        <v>73.5</v>
      </c>
      <c r="D18" s="17">
        <v>71.5</v>
      </c>
      <c r="E18" s="17">
        <f t="shared" si="2"/>
        <v>-2</v>
      </c>
      <c r="F18" s="17">
        <f t="shared" si="3"/>
        <v>97.27891156462584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1145</v>
      </c>
      <c r="D26" s="29">
        <f>SUM(D27:D30)</f>
        <v>820.9</v>
      </c>
      <c r="E26" s="47">
        <f t="shared" si="2"/>
        <v>-324.1</v>
      </c>
      <c r="F26" s="47">
        <f t="shared" si="3"/>
        <v>71.6943231441048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0</v>
      </c>
      <c r="D28" s="44">
        <v>0</v>
      </c>
      <c r="E28" s="17">
        <f t="shared" si="2"/>
        <v>0</v>
      </c>
      <c r="F28" s="17" t="e">
        <f t="shared" si="3"/>
        <v>#DIV/0!</v>
      </c>
    </row>
    <row r="29" spans="1:6" ht="12.75">
      <c r="A29" s="9" t="s">
        <v>50</v>
      </c>
      <c r="B29" s="2" t="s">
        <v>51</v>
      </c>
      <c r="C29" s="12">
        <v>1145</v>
      </c>
      <c r="D29" s="17">
        <v>820.9</v>
      </c>
      <c r="E29" s="17">
        <f t="shared" si="2"/>
        <v>-324.1</v>
      </c>
      <c r="F29" s="17">
        <f t="shared" si="3"/>
        <v>71.6943231441048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75.5</v>
      </c>
      <c r="D31" s="24">
        <f>SUM(D32:D34)</f>
        <v>52.2</v>
      </c>
      <c r="E31" s="47">
        <f t="shared" si="2"/>
        <v>-23.299999999999997</v>
      </c>
      <c r="F31" s="47">
        <f t="shared" si="3"/>
        <v>69.13907284768213</v>
      </c>
    </row>
    <row r="32" spans="1:6" s="4" customFormat="1" ht="12.75">
      <c r="A32" s="9" t="s">
        <v>120</v>
      </c>
      <c r="B32" s="3" t="s">
        <v>121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75.5</v>
      </c>
      <c r="D34" s="17">
        <v>52.2</v>
      </c>
      <c r="E34" s="17">
        <f t="shared" si="2"/>
        <v>-23.299999999999997</v>
      </c>
      <c r="F34" s="17">
        <f t="shared" si="3"/>
        <v>69.13907284768213</v>
      </c>
    </row>
    <row r="35" spans="1:6" ht="12.75">
      <c r="A35" s="25" t="s">
        <v>20</v>
      </c>
      <c r="B35" s="27" t="s">
        <v>6</v>
      </c>
      <c r="C35" s="45">
        <f>SUM(C36:C41)</f>
        <v>7</v>
      </c>
      <c r="D35" s="29">
        <f>SUM(D36:D41)</f>
        <v>0</v>
      </c>
      <c r="E35" s="47">
        <f t="shared" si="2"/>
        <v>-7</v>
      </c>
      <c r="F35" s="47">
        <f t="shared" si="3"/>
        <v>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7</v>
      </c>
      <c r="D39" s="14">
        <v>0</v>
      </c>
      <c r="E39" s="17">
        <f t="shared" si="2"/>
        <v>-7</v>
      </c>
      <c r="F39" s="17">
        <f t="shared" si="3"/>
        <v>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5570.3</v>
      </c>
      <c r="D42" s="29">
        <f>SUM(D43:D44)</f>
        <v>4174.4</v>
      </c>
      <c r="E42" s="47">
        <f t="shared" si="2"/>
        <v>-1395.9000000000005</v>
      </c>
      <c r="F42" s="47">
        <f t="shared" si="3"/>
        <v>74.94030842144946</v>
      </c>
    </row>
    <row r="43" spans="1:6" ht="12.75">
      <c r="A43" s="9" t="s">
        <v>22</v>
      </c>
      <c r="B43" s="30" t="s">
        <v>55</v>
      </c>
      <c r="C43" s="14">
        <v>5570.3</v>
      </c>
      <c r="D43" s="14">
        <v>4174.4</v>
      </c>
      <c r="E43" s="17">
        <f t="shared" si="2"/>
        <v>-1395.9000000000005</v>
      </c>
      <c r="F43" s="17">
        <f t="shared" si="3"/>
        <v>74.94030842144946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136.7</v>
      </c>
      <c r="D49" s="29">
        <f>SUM(D50:D54)</f>
        <v>102.4</v>
      </c>
      <c r="E49" s="47">
        <f t="shared" si="2"/>
        <v>-34.29999999999998</v>
      </c>
      <c r="F49" s="47">
        <f t="shared" si="3"/>
        <v>74.90855888807609</v>
      </c>
    </row>
    <row r="50" spans="1:6" s="4" customFormat="1" ht="12.75">
      <c r="A50" s="9" t="s">
        <v>110</v>
      </c>
      <c r="B50" s="3" t="s">
        <v>111</v>
      </c>
      <c r="C50" s="14">
        <v>136.7</v>
      </c>
      <c r="D50" s="14">
        <v>102.4</v>
      </c>
      <c r="E50" s="17">
        <f t="shared" si="2"/>
        <v>-34.29999999999998</v>
      </c>
      <c r="F50" s="17">
        <f t="shared" si="3"/>
        <v>74.90855888807609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1</v>
      </c>
      <c r="D55" s="24">
        <f>SUM(D56:D58)</f>
        <v>0</v>
      </c>
      <c r="E55" s="47">
        <f t="shared" si="2"/>
        <v>-1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1</v>
      </c>
      <c r="D56" s="18">
        <v>0</v>
      </c>
      <c r="E56" s="17">
        <f t="shared" si="2"/>
        <v>-1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11222.400000000001</v>
      </c>
      <c r="D64" s="31">
        <f>D6+D15+D17+D20+D26+D31+D35+D42+D45+D49+D55+D59+D61</f>
        <v>8506.299999999997</v>
      </c>
      <c r="E64" s="47">
        <f t="shared" si="2"/>
        <v>-2716.100000000004</v>
      </c>
      <c r="F64" s="47">
        <f t="shared" si="3"/>
        <v>75.79751211861986</v>
      </c>
    </row>
    <row r="65" spans="1:6" ht="12.75">
      <c r="A65" s="9"/>
      <c r="B65" s="27" t="s">
        <v>9</v>
      </c>
      <c r="C65" s="32">
        <v>-117.5</v>
      </c>
      <c r="D65" s="40">
        <v>1558.5</v>
      </c>
      <c r="E65" s="47">
        <f t="shared" si="2"/>
        <v>1676</v>
      </c>
      <c r="F65" s="47">
        <f t="shared" si="3"/>
        <v>-1326.3829787234042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2020-11-23T07:13:15Z</dcterms:modified>
  <cp:category/>
  <cp:version/>
  <cp:contentType/>
  <cp:contentStatus/>
</cp:coreProperties>
</file>